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Sword\pub\Julian\Internet items\"/>
    </mc:Choice>
  </mc:AlternateContent>
  <bookViews>
    <workbookView xWindow="0" yWindow="0" windowWidth="24000" windowHeight="9732"/>
  </bookViews>
  <sheets>
    <sheet name="C Tax by Service Area.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4" l="1"/>
  <c r="H22" i="4"/>
  <c r="G22" i="4"/>
  <c r="F22" i="4"/>
  <c r="E22" i="4"/>
  <c r="D22" i="4"/>
  <c r="C22" i="4"/>
  <c r="B22" i="4"/>
  <c r="I21" i="4"/>
  <c r="H21" i="4"/>
  <c r="G21" i="4"/>
  <c r="F21" i="4"/>
  <c r="E21" i="4"/>
  <c r="D21" i="4"/>
  <c r="C21" i="4"/>
  <c r="B21" i="4"/>
  <c r="I19" i="4"/>
  <c r="H19" i="4"/>
  <c r="G19" i="4"/>
  <c r="F19" i="4"/>
  <c r="E19" i="4"/>
  <c r="D19" i="4"/>
  <c r="C19" i="4"/>
  <c r="B19" i="4"/>
  <c r="I18" i="4"/>
  <c r="I20" i="4" s="1"/>
  <c r="I23" i="4" s="1"/>
  <c r="H18" i="4"/>
  <c r="H20" i="4" s="1"/>
  <c r="H23" i="4" s="1"/>
  <c r="G18" i="4"/>
  <c r="G20" i="4" s="1"/>
  <c r="G23" i="4" s="1"/>
  <c r="F18" i="4"/>
  <c r="F20" i="4" s="1"/>
  <c r="F23" i="4" s="1"/>
  <c r="E18" i="4"/>
  <c r="E20" i="4" s="1"/>
  <c r="E23" i="4" s="1"/>
  <c r="D18" i="4"/>
  <c r="D20" i="4" s="1"/>
  <c r="D23" i="4" s="1"/>
  <c r="C18" i="4"/>
  <c r="C20" i="4" s="1"/>
  <c r="C23" i="4" s="1"/>
  <c r="B18" i="4"/>
  <c r="B20" i="4" s="1"/>
  <c r="B23" i="4" s="1"/>
  <c r="E17" i="4"/>
  <c r="I17" i="4" s="1"/>
  <c r="E16" i="4"/>
  <c r="I16" i="4" s="1"/>
  <c r="E15" i="4"/>
  <c r="I15" i="4" s="1"/>
  <c r="E14" i="4"/>
  <c r="I14" i="4" s="1"/>
  <c r="E13" i="4"/>
  <c r="I13" i="4" s="1"/>
  <c r="E12" i="4"/>
  <c r="I12" i="4" s="1"/>
  <c r="E11" i="4"/>
  <c r="I11" i="4" s="1"/>
  <c r="E10" i="4"/>
  <c r="I10" i="4" s="1"/>
  <c r="E9" i="4"/>
  <c r="I9" i="4" s="1"/>
  <c r="E7" i="4"/>
  <c r="I7" i="4" s="1"/>
  <c r="E6" i="4"/>
  <c r="I6" i="4" s="1"/>
  <c r="E5" i="4"/>
  <c r="I5" i="4" s="1"/>
  <c r="B5" i="4" l="1"/>
  <c r="B6" i="4"/>
  <c r="B7" i="4"/>
  <c r="B9" i="4"/>
  <c r="B10" i="4"/>
  <c r="B11" i="4"/>
  <c r="B12" i="4"/>
  <c r="B13" i="4"/>
  <c r="B14" i="4"/>
  <c r="B15" i="4"/>
  <c r="B16" i="4"/>
  <c r="B17" i="4"/>
  <c r="C5" i="4"/>
  <c r="C6" i="4"/>
  <c r="C7" i="4"/>
  <c r="C9" i="4"/>
  <c r="C10" i="4"/>
  <c r="C11" i="4"/>
  <c r="C12" i="4"/>
  <c r="C13" i="4"/>
  <c r="C14" i="4"/>
  <c r="C15" i="4"/>
  <c r="C16" i="4"/>
  <c r="C17" i="4"/>
  <c r="D5" i="4"/>
  <c r="D6" i="4"/>
  <c r="D7" i="4"/>
  <c r="D9" i="4"/>
  <c r="D10" i="4"/>
  <c r="D11" i="4"/>
  <c r="D12" i="4"/>
  <c r="D13" i="4"/>
  <c r="D14" i="4"/>
  <c r="D15" i="4"/>
  <c r="D16" i="4"/>
  <c r="D17" i="4"/>
  <c r="F5" i="4"/>
  <c r="F6" i="4"/>
  <c r="F7" i="4"/>
  <c r="F9" i="4"/>
  <c r="F10" i="4"/>
  <c r="F11" i="4"/>
  <c r="F12" i="4"/>
  <c r="F13" i="4"/>
  <c r="F14" i="4"/>
  <c r="F15" i="4"/>
  <c r="F16" i="4"/>
  <c r="F17" i="4"/>
  <c r="G5" i="4"/>
  <c r="G6" i="4"/>
  <c r="G7" i="4"/>
  <c r="G9" i="4"/>
  <c r="G10" i="4"/>
  <c r="G11" i="4"/>
  <c r="G12" i="4"/>
  <c r="G13" i="4"/>
  <c r="G14" i="4"/>
  <c r="G15" i="4"/>
  <c r="G16" i="4"/>
  <c r="G17" i="4"/>
  <c r="H5" i="4"/>
  <c r="H6" i="4"/>
  <c r="H7" i="4"/>
  <c r="H9" i="4"/>
  <c r="H10" i="4"/>
  <c r="H11" i="4"/>
  <c r="H12" i="4"/>
  <c r="H13" i="4"/>
  <c r="H14" i="4"/>
  <c r="H15" i="4"/>
  <c r="H16" i="4"/>
  <c r="H17" i="4"/>
</calcChain>
</file>

<file path=xl/sharedStrings.xml><?xml version="1.0" encoding="utf-8"?>
<sst xmlns="http://schemas.openxmlformats.org/spreadsheetml/2006/main" count="36" uniqueCount="29">
  <si>
    <t>H</t>
  </si>
  <si>
    <t>G</t>
  </si>
  <si>
    <t>F</t>
  </si>
  <si>
    <t>E</t>
  </si>
  <si>
    <t>D</t>
  </si>
  <si>
    <t>C</t>
  </si>
  <si>
    <t>B</t>
  </si>
  <si>
    <t>A</t>
  </si>
  <si>
    <t>Services</t>
  </si>
  <si>
    <t>£</t>
  </si>
  <si>
    <t>Highways &amp; Transport</t>
  </si>
  <si>
    <t>Refuse Collection &amp; Disposal</t>
  </si>
  <si>
    <t>Loan Repayments</t>
  </si>
  <si>
    <t>Other</t>
  </si>
  <si>
    <t>Recreation &amp; Tourism</t>
  </si>
  <si>
    <t>Office of the Police and Crime Commissioner</t>
  </si>
  <si>
    <t>Environmental Services</t>
  </si>
  <si>
    <t>Cleveland Fire Authority</t>
  </si>
  <si>
    <t>Community Hubs</t>
  </si>
  <si>
    <t>Planning &amp; Development</t>
  </si>
  <si>
    <t>Community Safety &amp; Youth Justice</t>
  </si>
  <si>
    <t>Consumer Services</t>
  </si>
  <si>
    <t>Hartlepool Borough Council Precept</t>
  </si>
  <si>
    <t>Adult Social Care Precept</t>
  </si>
  <si>
    <t>Council Tax For Hartlepool Borough Council Services</t>
  </si>
  <si>
    <t>Council Tax For Hartlepool Borough Council Area</t>
  </si>
  <si>
    <t>Children's Services</t>
  </si>
  <si>
    <t>Adult Social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</si>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</sst>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0"/>
  </numFmts>
  <fonts count="7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color theme="0" tint="-0.249977111117893"/>
      <name val="Calibri"/>
      <family val="2"/>
      <scheme val="minor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</cellStyleXfs>
  <cellXfs count="33">
    <xf numFmtId="0" fontId="0" fillId="0" borderId="0" xfId="0"/>
    <xf numFmtId="4" fontId="0" fillId="0" borderId="7" xfId="1" applyNumberFormat="1" applyFont="1" applyBorder="1" applyAlignment="1">
      <alignment horizontal="center"/>
    </xf>
    <xf numFmtId="4" fontId="0" fillId="0" borderId="3" xfId="1" applyNumberFormat="1" applyFont="1" applyBorder="1" applyAlignment="1">
      <alignment horizontal="center"/>
    </xf>
    <xf numFmtId="4" fontId="0" fillId="0" borderId="8" xfId="1" applyNumberFormat="1" applyFont="1" applyFill="1" applyBorder="1" applyAlignment="1">
      <alignment horizontal="center"/>
    </xf>
    <xf numFmtId="4" fontId="0" fillId="0" borderId="3" xfId="1" applyNumberFormat="1" applyFont="1" applyFill="1" applyBorder="1" applyAlignment="1">
      <alignment horizontal="center"/>
    </xf>
    <xf numFmtId="4" fontId="0" fillId="0" borderId="5" xfId="1" applyNumberFormat="1" applyFont="1" applyBorder="1" applyAlignment="1">
      <alignment horizontal="center"/>
    </xf>
    <xf numFmtId="4" fontId="0" fillId="0" borderId="1" xfId="1" applyNumberFormat="1" applyFont="1" applyBorder="1" applyAlignment="1">
      <alignment horizontal="center"/>
    </xf>
    <xf numFmtId="4" fontId="0" fillId="0" borderId="9" xfId="1" applyNumberFormat="1" applyFont="1" applyBorder="1" applyAlignment="1">
      <alignment horizontal="center"/>
    </xf>
    <xf numFmtId="4" fontId="4" fillId="0" borderId="6" xfId="1" applyNumberFormat="1" applyFont="1" applyBorder="1"/>
    <xf numFmtId="4" fontId="4" fillId="0" borderId="2" xfId="1" applyNumberFormat="1" applyFont="1" applyBorder="1"/>
    <xf numFmtId="4" fontId="4" fillId="0" borderId="0" xfId="1" applyNumberFormat="1" applyFont="1" applyBorder="1"/>
    <xf numFmtId="4" fontId="4" fillId="0" borderId="3" xfId="1" applyNumberFormat="1" applyFont="1" applyBorder="1"/>
    <xf numFmtId="0" fontId="0" fillId="0" borderId="2" xfId="1" applyFont="1" applyBorder="1" applyAlignment="1"/>
    <xf numFmtId="4" fontId="0" fillId="0" borderId="6" xfId="1" applyNumberFormat="1" applyFont="1" applyFill="1" applyBorder="1"/>
    <xf numFmtId="4" fontId="0" fillId="0" borderId="2" xfId="1" applyNumberFormat="1" applyFont="1" applyFill="1" applyBorder="1"/>
    <xf numFmtId="0" fontId="0" fillId="0" borderId="1" xfId="1" applyFont="1" applyBorder="1" applyAlignment="1"/>
    <xf numFmtId="0" fontId="0" fillId="0" borderId="6" xfId="1" applyFont="1" applyFill="1" applyBorder="1" applyAlignment="1"/>
    <xf numFmtId="4" fontId="0" fillId="0" borderId="3" xfId="1" applyNumberFormat="1" applyFont="1" applyBorder="1" applyAlignment="1">
      <alignment horizontal="right"/>
    </xf>
    <xf numFmtId="0" fontId="1" fillId="0" borderId="4" xfId="1" applyFont="1" applyFill="1" applyBorder="1" applyAlignment="1"/>
    <xf numFmtId="0" fontId="0" fillId="0" borderId="3" xfId="1" applyFont="1" applyBorder="1"/>
    <xf numFmtId="0" fontId="0" fillId="0" borderId="1" xfId="1" applyFont="1" applyBorder="1"/>
    <xf numFmtId="0" fontId="1" fillId="0" borderId="4" xfId="0" applyFont="1" applyBorder="1"/>
    <xf numFmtId="164" fontId="2" fillId="0" borderId="4" xfId="1" applyNumberFormat="1" applyFont="1" applyBorder="1"/>
    <xf numFmtId="0" fontId="5" fillId="2" borderId="0" xfId="0" applyFont="1" applyFill="1" applyAlignment="1">
      <alignment horizontal="center"/>
    </xf>
    <xf numFmtId="4" fontId="0" fillId="0" borderId="8" xfId="1" applyNumberFormat="1" applyFont="1" applyBorder="1" applyAlignment="1">
      <alignment horizontal="center"/>
    </xf>
    <xf numFmtId="0" fontId="4" fillId="0" borderId="3" xfId="1" applyFont="1" applyBorder="1"/>
    <xf numFmtId="165" fontId="0" fillId="0" borderId="6" xfId="1" applyNumberFormat="1" applyFont="1" applyFill="1" applyBorder="1"/>
    <xf numFmtId="0" fontId="6" fillId="0" borderId="2" xfId="1" applyFont="1" applyBorder="1" applyAlignment="1"/>
    <xf numFmtId="4" fontId="1" fillId="0" borderId="4" xfId="1" applyNumberFormat="1" applyFont="1" applyBorder="1" applyAlignment="1">
      <alignment horizontal="right"/>
    </xf>
    <xf numFmtId="165" fontId="1" fillId="0" borderId="4" xfId="1" applyNumberFormat="1" applyFont="1" applyBorder="1" applyAlignment="1">
      <alignment horizontal="right"/>
    </xf>
    <xf numFmtId="4" fontId="0" fillId="0" borderId="2" xfId="1" applyNumberFormat="1" applyFont="1" applyFill="1" applyBorder="1" applyAlignment="1"/>
    <xf numFmtId="4" fontId="2" fillId="0" borderId="4" xfId="1" applyNumberFormat="1" applyFont="1" applyBorder="1"/>
    <xf numFmtId="165" fontId="2" fillId="0" borderId="4" xfId="1" applyNumberFormat="1" applyFont="1" applyBorder="1"/>
  </cellXfs>
  <cellStyles count="4">
    <cellStyle name="%" xfId="1"/>
    <cellStyle name="Comma 4" xf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rporate%20Finance\Group%20Finance\Budget\2023%202024\Council%20Tax%20leaflet\Council%20Tax%20Leaflet%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ere £1 is spent 23-24"/>
      <sheetName val="Tables for Leaflet 23-24"/>
      <sheetName val="Tables 23-24"/>
      <sheetName val="Leaflet Working 23-24"/>
      <sheetName val="Corporate BB Appendix (2)"/>
      <sheetName val="Property Budgets 2023-24"/>
      <sheetName val="R &amp; D Summary"/>
      <sheetName val="C Tax Table"/>
      <sheetName val="Council Tax 2023-24"/>
      <sheetName val="Tables for CTax (inc PCC&amp;CFA)"/>
      <sheetName val="Where £1 is spent"/>
      <sheetName val="Tables for Leaflet (2)"/>
      <sheetName val="iWorld Tables 2019-20"/>
      <sheetName val="Tables (2)"/>
      <sheetName val="Gross and Nets (2)"/>
      <sheetName val="Chief Executive Summary (2)"/>
      <sheetName val="Property Budgets (2)"/>
      <sheetName val="Budget comparison (2)"/>
      <sheetName val="Council Tax 2019-20 (revised)"/>
      <sheetName val="Tables for Leaflet"/>
      <sheetName val="Tables"/>
      <sheetName val="Leaflet Working"/>
      <sheetName val="Gross and Nets"/>
      <sheetName val="Corporate BB Appendix"/>
      <sheetName val="Chief Executive Summary"/>
      <sheetName val="Property Budgets"/>
      <sheetName val="Budget comparison"/>
    </sheetNames>
    <sheetDataSet>
      <sheetData sheetId="0"/>
      <sheetData sheetId="1"/>
      <sheetData sheetId="2"/>
      <sheetData sheetId="3">
        <row r="5">
          <cell r="Y5">
            <v>570.15</v>
          </cell>
        </row>
        <row r="6">
          <cell r="Y6">
            <v>583.92999999999995</v>
          </cell>
        </row>
        <row r="7">
          <cell r="Y7">
            <v>60.64</v>
          </cell>
        </row>
        <row r="9">
          <cell r="Y9">
            <v>103.68</v>
          </cell>
        </row>
        <row r="10">
          <cell r="Y10">
            <v>16.170000000000002</v>
          </cell>
        </row>
        <row r="11">
          <cell r="Y11">
            <v>40.049999999999997</v>
          </cell>
        </row>
        <row r="12">
          <cell r="Y12">
            <v>62.76</v>
          </cell>
        </row>
        <row r="13">
          <cell r="Y13">
            <v>113.13</v>
          </cell>
        </row>
        <row r="14">
          <cell r="Y14">
            <v>26.45</v>
          </cell>
        </row>
        <row r="15">
          <cell r="Y15">
            <v>15.24</v>
          </cell>
        </row>
        <row r="16">
          <cell r="Y16">
            <v>10.48</v>
          </cell>
        </row>
        <row r="17">
          <cell r="Y17">
            <v>81.38</v>
          </cell>
        </row>
      </sheetData>
      <sheetData sheetId="4"/>
      <sheetData sheetId="5"/>
      <sheetData sheetId="6"/>
      <sheetData sheetId="7"/>
      <sheetData sheetId="8"/>
      <sheetData sheetId="9">
        <row r="11">
          <cell r="B11">
            <v>1122.7266666666669</v>
          </cell>
          <cell r="C11">
            <v>1309.847777777778</v>
          </cell>
          <cell r="D11">
            <v>1496.9688888888891</v>
          </cell>
          <cell r="E11">
            <v>1684.0900000000001</v>
          </cell>
          <cell r="F11">
            <v>2058.3322222222223</v>
          </cell>
          <cell r="G11">
            <v>2432.5700000000002</v>
          </cell>
          <cell r="H11">
            <v>2806.82</v>
          </cell>
          <cell r="I11">
            <v>3368.1800000000003</v>
          </cell>
        </row>
        <row r="13">
          <cell r="B13">
            <v>161.81333333333333</v>
          </cell>
          <cell r="C13">
            <v>188.7822222222222</v>
          </cell>
          <cell r="D13">
            <v>215.7511111111111</v>
          </cell>
          <cell r="E13">
            <v>242.72</v>
          </cell>
          <cell r="F13">
            <v>296.65777777777777</v>
          </cell>
          <cell r="G13">
            <v>350.6</v>
          </cell>
          <cell r="H13">
            <v>404.53000000000003</v>
          </cell>
          <cell r="I13">
            <v>485.44</v>
          </cell>
        </row>
        <row r="15">
          <cell r="B15">
            <v>193.82</v>
          </cell>
          <cell r="C15">
            <v>226.12333333333333</v>
          </cell>
          <cell r="D15">
            <v>258.42666666666668</v>
          </cell>
          <cell r="E15">
            <v>290.73</v>
          </cell>
          <cell r="F15">
            <v>355.3366666666667</v>
          </cell>
          <cell r="G15">
            <v>419.94</v>
          </cell>
          <cell r="H15">
            <v>484.55</v>
          </cell>
          <cell r="I15">
            <v>581.46</v>
          </cell>
        </row>
        <row r="17">
          <cell r="B17">
            <v>57.906666666666666</v>
          </cell>
          <cell r="C17">
            <v>67.557777777777787</v>
          </cell>
          <cell r="D17">
            <v>77.208888888888893</v>
          </cell>
          <cell r="E17">
            <v>86.86</v>
          </cell>
          <cell r="F17">
            <v>106.16222222222223</v>
          </cell>
          <cell r="G17">
            <v>125.46000000000001</v>
          </cell>
          <cell r="H17">
            <v>144.77000000000001</v>
          </cell>
          <cell r="I17">
            <v>173.72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C16" sqref="C16"/>
    </sheetView>
  </sheetViews>
  <sheetFormatPr defaultRowHeight="13.2" x14ac:dyDescent="0.25"/>
  <cols>
    <col min="1" max="1" width="44.6640625" customWidth="1"/>
    <col min="2" max="2" width="11.33203125" customWidth="1"/>
    <col min="7" max="7" width="11.6640625" customWidth="1"/>
    <col min="8" max="9" width="9.44140625" bestFit="1" customWidth="1"/>
  </cols>
  <sheetData>
    <row r="1" spans="1:9" ht="14.4" x14ac:dyDescent="0.3">
      <c r="B1" s="23">
        <v>6</v>
      </c>
      <c r="C1" s="23">
        <v>7</v>
      </c>
      <c r="D1" s="23">
        <v>8</v>
      </c>
      <c r="E1" s="23">
        <v>9</v>
      </c>
      <c r="F1" s="23">
        <v>11</v>
      </c>
      <c r="G1" s="23">
        <v>13</v>
      </c>
      <c r="H1" s="23">
        <v>15</v>
      </c>
      <c r="I1" s="23">
        <v>18</v>
      </c>
    </row>
    <row r="2" spans="1:9" x14ac:dyDescent="0.25">
      <c r="B2" s="1" t="s">
        <v>7</v>
      </c>
      <c r="C2" s="2" t="s">
        <v>6</v>
      </c>
      <c r="D2" s="24" t="s">
        <v>5</v>
      </c>
      <c r="E2" s="4" t="s">
        <v>4</v>
      </c>
      <c r="F2" s="3" t="s">
        <v>3</v>
      </c>
      <c r="G2" s="4" t="s">
        <v>2</v>
      </c>
      <c r="H2" s="3" t="s">
        <v>1</v>
      </c>
      <c r="I2" s="4" t="s">
        <v>0</v>
      </c>
    </row>
    <row r="3" spans="1:9" x14ac:dyDescent="0.25">
      <c r="B3" s="5" t="s">
        <v>9</v>
      </c>
      <c r="C3" s="6" t="s">
        <v>9</v>
      </c>
      <c r="D3" s="7" t="s">
        <v>9</v>
      </c>
      <c r="E3" s="6" t="s">
        <v>9</v>
      </c>
      <c r="F3" s="7" t="s">
        <v>9</v>
      </c>
      <c r="G3" s="6" t="s">
        <v>9</v>
      </c>
      <c r="H3" s="7" t="s">
        <v>9</v>
      </c>
      <c r="I3" s="6" t="s">
        <v>9</v>
      </c>
    </row>
    <row r="4" spans="1:9" x14ac:dyDescent="0.25">
      <c r="A4" s="25" t="s">
        <v>8</v>
      </c>
      <c r="B4" s="8"/>
      <c r="C4" s="9"/>
      <c r="D4" s="10"/>
      <c r="E4" s="9"/>
      <c r="F4" s="10"/>
      <c r="G4" s="9"/>
      <c r="H4" s="10"/>
      <c r="I4" s="11"/>
    </row>
    <row r="5" spans="1:9" x14ac:dyDescent="0.25">
      <c r="A5" s="12" t="s">
        <v>26</v>
      </c>
      <c r="B5" s="13">
        <f t="shared" ref="B5:D7" si="0">$E5/$E$18*B$18</f>
        <v>380.1</v>
      </c>
      <c r="C5" s="13">
        <f t="shared" si="0"/>
        <v>443.45000000000005</v>
      </c>
      <c r="D5" s="13">
        <f t="shared" si="0"/>
        <v>506.8</v>
      </c>
      <c r="E5" s="14">
        <f>'[1]Leaflet Working 23-24'!Y5</f>
        <v>570.15</v>
      </c>
      <c r="F5" s="13">
        <f t="shared" ref="F5:I7" si="1">$E5/$E$18*F$18</f>
        <v>696.84999999999991</v>
      </c>
      <c r="G5" s="26">
        <f t="shared" si="1"/>
        <v>823.548495329822</v>
      </c>
      <c r="H5" s="13">
        <f t="shared" si="1"/>
        <v>950.25112850263338</v>
      </c>
      <c r="I5" s="14">
        <f t="shared" si="1"/>
        <v>1140.3</v>
      </c>
    </row>
    <row r="6" spans="1:9" x14ac:dyDescent="0.25">
      <c r="A6" s="12" t="s">
        <v>27</v>
      </c>
      <c r="B6" s="13">
        <f t="shared" si="0"/>
        <v>389.28666666666669</v>
      </c>
      <c r="C6" s="13">
        <f t="shared" si="0"/>
        <v>454.16777777777781</v>
      </c>
      <c r="D6" s="13">
        <f t="shared" si="0"/>
        <v>519.04888888888888</v>
      </c>
      <c r="E6" s="14">
        <f>'[1]Leaflet Working 23-24'!Y6</f>
        <v>583.92999999999995</v>
      </c>
      <c r="F6" s="13">
        <f t="shared" si="1"/>
        <v>713.6922222222222</v>
      </c>
      <c r="G6" s="26">
        <f t="shared" si="1"/>
        <v>843.45290340777501</v>
      </c>
      <c r="H6" s="13">
        <f t="shared" si="1"/>
        <v>973.21782244416863</v>
      </c>
      <c r="I6" s="14">
        <f t="shared" si="1"/>
        <v>1167.8599999999999</v>
      </c>
    </row>
    <row r="7" spans="1:9" x14ac:dyDescent="0.25">
      <c r="A7" s="12" t="s">
        <v>12</v>
      </c>
      <c r="B7" s="13">
        <f t="shared" si="0"/>
        <v>40.426666666666669</v>
      </c>
      <c r="C7" s="13">
        <f t="shared" si="0"/>
        <v>47.164444444444449</v>
      </c>
      <c r="D7" s="13">
        <f t="shared" si="0"/>
        <v>53.902222222222221</v>
      </c>
      <c r="E7" s="14">
        <f>'[1]Leaflet Working 23-24'!Y7</f>
        <v>60.64</v>
      </c>
      <c r="F7" s="13">
        <f t="shared" si="1"/>
        <v>74.115555555555545</v>
      </c>
      <c r="G7" s="26">
        <f t="shared" si="1"/>
        <v>87.590951077436472</v>
      </c>
      <c r="H7" s="13">
        <f t="shared" si="1"/>
        <v>101.06678669192264</v>
      </c>
      <c r="I7" s="14">
        <f t="shared" si="1"/>
        <v>121.28</v>
      </c>
    </row>
    <row r="8" spans="1:9" x14ac:dyDescent="0.25">
      <c r="A8" s="27" t="s">
        <v>28</v>
      </c>
      <c r="B8" s="13"/>
      <c r="C8" s="13"/>
      <c r="D8" s="13"/>
      <c r="E8" s="14"/>
      <c r="F8" s="13"/>
      <c r="G8" s="26"/>
      <c r="H8" s="13"/>
      <c r="I8" s="14"/>
    </row>
    <row r="9" spans="1:9" x14ac:dyDescent="0.25">
      <c r="A9" s="12" t="s">
        <v>10</v>
      </c>
      <c r="B9" s="13">
        <f t="shared" ref="B9:D17" si="2">$E9/$E$18*B$18</f>
        <v>69.120000000000019</v>
      </c>
      <c r="C9" s="13">
        <f t="shared" si="2"/>
        <v>80.640000000000015</v>
      </c>
      <c r="D9" s="13">
        <f t="shared" si="2"/>
        <v>92.160000000000011</v>
      </c>
      <c r="E9" s="14">
        <f>'[1]Leaflet Working 23-24'!Y9</f>
        <v>103.68</v>
      </c>
      <c r="F9" s="13">
        <f t="shared" ref="F9:I17" si="3">$E9/$E$18*F$18</f>
        <v>126.72</v>
      </c>
      <c r="G9" s="26">
        <f t="shared" si="3"/>
        <v>149.7597263804191</v>
      </c>
      <c r="H9" s="13">
        <f t="shared" si="3"/>
        <v>172.80020521468569</v>
      </c>
      <c r="I9" s="14">
        <f t="shared" si="3"/>
        <v>207.36</v>
      </c>
    </row>
    <row r="10" spans="1:9" x14ac:dyDescent="0.25">
      <c r="A10" s="12" t="s">
        <v>19</v>
      </c>
      <c r="B10" s="13">
        <f t="shared" si="2"/>
        <v>10.780000000000003</v>
      </c>
      <c r="C10" s="13">
        <f t="shared" si="2"/>
        <v>12.57666666666667</v>
      </c>
      <c r="D10" s="13">
        <f t="shared" si="2"/>
        <v>14.373333333333337</v>
      </c>
      <c r="E10" s="14">
        <f>'[1]Leaflet Working 23-24'!Y10</f>
        <v>16.170000000000002</v>
      </c>
      <c r="F10" s="13">
        <f t="shared" si="3"/>
        <v>19.763333333333335</v>
      </c>
      <c r="G10" s="26">
        <f t="shared" si="3"/>
        <v>23.356623992779486</v>
      </c>
      <c r="H10" s="13">
        <f t="shared" si="3"/>
        <v>26.950032005415391</v>
      </c>
      <c r="I10" s="14">
        <f t="shared" si="3"/>
        <v>32.340000000000003</v>
      </c>
    </row>
    <row r="11" spans="1:9" x14ac:dyDescent="0.25">
      <c r="A11" s="12" t="s">
        <v>14</v>
      </c>
      <c r="B11" s="13">
        <f t="shared" si="2"/>
        <v>26.700000000000003</v>
      </c>
      <c r="C11" s="13">
        <f t="shared" si="2"/>
        <v>31.150000000000002</v>
      </c>
      <c r="D11" s="13">
        <f t="shared" si="2"/>
        <v>35.6</v>
      </c>
      <c r="E11" s="14">
        <f>'[1]Leaflet Working 23-24'!Y11</f>
        <v>40.049999999999997</v>
      </c>
      <c r="F11" s="13">
        <f t="shared" si="3"/>
        <v>48.949999999999996</v>
      </c>
      <c r="G11" s="26">
        <f t="shared" si="3"/>
        <v>57.849894304936193</v>
      </c>
      <c r="H11" s="13">
        <f t="shared" si="3"/>
        <v>66.750079271297849</v>
      </c>
      <c r="I11" s="14">
        <f t="shared" si="3"/>
        <v>80.099999999999994</v>
      </c>
    </row>
    <row r="12" spans="1:9" x14ac:dyDescent="0.25">
      <c r="A12" s="12" t="s">
        <v>16</v>
      </c>
      <c r="B12" s="13">
        <f t="shared" si="2"/>
        <v>41.84</v>
      </c>
      <c r="C12" s="13">
        <f t="shared" si="2"/>
        <v>48.813333333333333</v>
      </c>
      <c r="D12" s="13">
        <f t="shared" si="2"/>
        <v>55.786666666666662</v>
      </c>
      <c r="E12" s="14">
        <f>'[1]Leaflet Working 23-24'!Y12</f>
        <v>62.76</v>
      </c>
      <c r="F12" s="13">
        <f t="shared" si="3"/>
        <v>76.706666666666649</v>
      </c>
      <c r="G12" s="26">
        <f t="shared" si="3"/>
        <v>90.653167704813868</v>
      </c>
      <c r="H12" s="13">
        <f t="shared" si="3"/>
        <v>104.60012422138958</v>
      </c>
      <c r="I12" s="14">
        <f t="shared" si="3"/>
        <v>125.51999999999998</v>
      </c>
    </row>
    <row r="13" spans="1:9" x14ac:dyDescent="0.25">
      <c r="A13" s="12" t="s">
        <v>11</v>
      </c>
      <c r="B13" s="13">
        <f t="shared" si="2"/>
        <v>75.420000000000016</v>
      </c>
      <c r="C13" s="13">
        <f t="shared" si="2"/>
        <v>87.990000000000009</v>
      </c>
      <c r="D13" s="13">
        <f t="shared" si="2"/>
        <v>100.56</v>
      </c>
      <c r="E13" s="14">
        <f>'[1]Leaflet Working 23-24'!Y13</f>
        <v>113.13</v>
      </c>
      <c r="F13" s="13">
        <f t="shared" si="3"/>
        <v>138.26999999999998</v>
      </c>
      <c r="G13" s="26">
        <f t="shared" si="3"/>
        <v>163.40970144113439</v>
      </c>
      <c r="H13" s="13">
        <f t="shared" si="3"/>
        <v>188.5502239191492</v>
      </c>
      <c r="I13" s="14">
        <f t="shared" si="3"/>
        <v>226.26</v>
      </c>
    </row>
    <row r="14" spans="1:9" x14ac:dyDescent="0.25">
      <c r="A14" s="12" t="s">
        <v>18</v>
      </c>
      <c r="B14" s="13">
        <f t="shared" si="2"/>
        <v>17.633333333333333</v>
      </c>
      <c r="C14" s="13">
        <f t="shared" si="2"/>
        <v>20.572222222222223</v>
      </c>
      <c r="D14" s="13">
        <f t="shared" si="2"/>
        <v>23.511111111111109</v>
      </c>
      <c r="E14" s="14">
        <f>'[1]Leaflet Working 23-24'!Y14</f>
        <v>26.45</v>
      </c>
      <c r="F14" s="13">
        <f t="shared" si="3"/>
        <v>32.327777777777776</v>
      </c>
      <c r="G14" s="26">
        <f t="shared" si="3"/>
        <v>38.205485751949119</v>
      </c>
      <c r="H14" s="13">
        <f t="shared" si="3"/>
        <v>44.083385686038149</v>
      </c>
      <c r="I14" s="14">
        <f t="shared" si="3"/>
        <v>52.899999999999991</v>
      </c>
    </row>
    <row r="15" spans="1:9" x14ac:dyDescent="0.25">
      <c r="A15" s="12" t="s">
        <v>20</v>
      </c>
      <c r="B15" s="13">
        <f t="shared" si="2"/>
        <v>10.16</v>
      </c>
      <c r="C15" s="13">
        <f t="shared" si="2"/>
        <v>11.853333333333333</v>
      </c>
      <c r="D15" s="13">
        <f t="shared" si="2"/>
        <v>13.546666666666667</v>
      </c>
      <c r="E15" s="14">
        <f>'[1]Leaflet Working 23-24'!Y15</f>
        <v>15.24</v>
      </c>
      <c r="F15" s="13">
        <f t="shared" si="3"/>
        <v>18.626666666666665</v>
      </c>
      <c r="G15" s="26">
        <f t="shared" si="3"/>
        <v>22.013293113788453</v>
      </c>
      <c r="H15" s="13">
        <f t="shared" si="3"/>
        <v>25.400030164658656</v>
      </c>
      <c r="I15" s="14">
        <f t="shared" si="3"/>
        <v>30.479999999999997</v>
      </c>
    </row>
    <row r="16" spans="1:9" x14ac:dyDescent="0.25">
      <c r="A16" s="12" t="s">
        <v>21</v>
      </c>
      <c r="B16" s="13">
        <f t="shared" si="2"/>
        <v>6.9866666666666681</v>
      </c>
      <c r="C16" s="13">
        <f t="shared" si="2"/>
        <v>8.1511111111111116</v>
      </c>
      <c r="D16" s="13">
        <f t="shared" si="2"/>
        <v>9.3155555555555569</v>
      </c>
      <c r="E16" s="14">
        <f>'[1]Leaflet Working 23-24'!Y16</f>
        <v>10.48</v>
      </c>
      <c r="F16" s="13">
        <f t="shared" si="3"/>
        <v>12.808888888888889</v>
      </c>
      <c r="G16" s="26">
        <f t="shared" si="3"/>
        <v>15.137750120242981</v>
      </c>
      <c r="H16" s="13">
        <f t="shared" si="3"/>
        <v>17.466687409817766</v>
      </c>
      <c r="I16" s="14">
        <f t="shared" si="3"/>
        <v>20.96</v>
      </c>
    </row>
    <row r="17" spans="1:9" x14ac:dyDescent="0.25">
      <c r="A17" s="15" t="s">
        <v>13</v>
      </c>
      <c r="B17" s="13">
        <f t="shared" si="2"/>
        <v>54.253333333333337</v>
      </c>
      <c r="C17" s="13">
        <f t="shared" si="2"/>
        <v>63.295555555555552</v>
      </c>
      <c r="D17" s="13">
        <f t="shared" si="2"/>
        <v>72.337777777777774</v>
      </c>
      <c r="E17" s="14">
        <f>'[1]Leaflet Working 23-24'!Y17</f>
        <v>81.38</v>
      </c>
      <c r="F17" s="13">
        <f t="shared" si="3"/>
        <v>99.464444444444425</v>
      </c>
      <c r="G17" s="26">
        <f t="shared" si="3"/>
        <v>117.54867412074175</v>
      </c>
      <c r="H17" s="13">
        <f t="shared" si="3"/>
        <v>135.63349440944367</v>
      </c>
      <c r="I17" s="14">
        <f t="shared" si="3"/>
        <v>162.76</v>
      </c>
    </row>
    <row r="18" spans="1:9" x14ac:dyDescent="0.25">
      <c r="A18" s="16" t="s">
        <v>22</v>
      </c>
      <c r="B18" s="17">
        <f>'[1]Tables for CTax (inc PCC&amp;CFA)'!B11</f>
        <v>1122.7266666666669</v>
      </c>
      <c r="C18" s="17">
        <f>'[1]Tables for CTax (inc PCC&amp;CFA)'!C11</f>
        <v>1309.847777777778</v>
      </c>
      <c r="D18" s="17">
        <f>'[1]Tables for CTax (inc PCC&amp;CFA)'!D11</f>
        <v>1496.9688888888891</v>
      </c>
      <c r="E18" s="17">
        <f>'[1]Tables for CTax (inc PCC&amp;CFA)'!E11</f>
        <v>1684.0900000000001</v>
      </c>
      <c r="F18" s="17">
        <f>'[1]Tables for CTax (inc PCC&amp;CFA)'!F11</f>
        <v>2058.3322222222223</v>
      </c>
      <c r="G18" s="17">
        <f>'[1]Tables for CTax (inc PCC&amp;CFA)'!G11</f>
        <v>2432.5700000000002</v>
      </c>
      <c r="H18" s="17">
        <f>'[1]Tables for CTax (inc PCC&amp;CFA)'!H11</f>
        <v>2806.82</v>
      </c>
      <c r="I18" s="17">
        <f>'[1]Tables for CTax (inc PCC&amp;CFA)'!I11</f>
        <v>3368.1800000000003</v>
      </c>
    </row>
    <row r="19" spans="1:9" x14ac:dyDescent="0.25">
      <c r="A19" s="16" t="s">
        <v>23</v>
      </c>
      <c r="B19" s="17">
        <f>'[1]Tables for CTax (inc PCC&amp;CFA)'!B13</f>
        <v>161.81333333333333</v>
      </c>
      <c r="C19" s="17">
        <f>'[1]Tables for CTax (inc PCC&amp;CFA)'!C13</f>
        <v>188.7822222222222</v>
      </c>
      <c r="D19" s="17">
        <f>'[1]Tables for CTax (inc PCC&amp;CFA)'!D13</f>
        <v>215.7511111111111</v>
      </c>
      <c r="E19" s="17">
        <f>'[1]Tables for CTax (inc PCC&amp;CFA)'!E13</f>
        <v>242.72</v>
      </c>
      <c r="F19" s="17">
        <f>'[1]Tables for CTax (inc PCC&amp;CFA)'!F13</f>
        <v>296.65777777777777</v>
      </c>
      <c r="G19" s="17">
        <f>'[1]Tables for CTax (inc PCC&amp;CFA)'!G13</f>
        <v>350.6</v>
      </c>
      <c r="H19" s="17">
        <f>'[1]Tables for CTax (inc PCC&amp;CFA)'!H13</f>
        <v>404.53000000000003</v>
      </c>
      <c r="I19" s="17">
        <f>'[1]Tables for CTax (inc PCC&amp;CFA)'!I13</f>
        <v>485.44</v>
      </c>
    </row>
    <row r="20" spans="1:9" ht="14.4" x14ac:dyDescent="0.3">
      <c r="A20" s="18" t="s">
        <v>24</v>
      </c>
      <c r="B20" s="28">
        <f t="shared" ref="B20:D20" si="4">SUM(B18:B19)</f>
        <v>1284.5400000000002</v>
      </c>
      <c r="C20" s="28">
        <f t="shared" si="4"/>
        <v>1498.63</v>
      </c>
      <c r="D20" s="28">
        <f t="shared" si="4"/>
        <v>1712.7200000000003</v>
      </c>
      <c r="E20" s="28">
        <f>SUM(E18:E19)</f>
        <v>1926.8100000000002</v>
      </c>
      <c r="F20" s="28">
        <f t="shared" ref="F20:I20" si="5">SUM(F18:F19)</f>
        <v>2354.9900000000002</v>
      </c>
      <c r="G20" s="29">
        <f t="shared" si="5"/>
        <v>2783.17</v>
      </c>
      <c r="H20" s="28">
        <f t="shared" si="5"/>
        <v>3211.3500000000004</v>
      </c>
      <c r="I20" s="28">
        <f t="shared" si="5"/>
        <v>3853.6200000000003</v>
      </c>
    </row>
    <row r="21" spans="1:9" x14ac:dyDescent="0.25">
      <c r="A21" s="19" t="s">
        <v>15</v>
      </c>
      <c r="B21" s="30">
        <f>'[1]Tables for CTax (inc PCC&amp;CFA)'!B15</f>
        <v>193.82</v>
      </c>
      <c r="C21" s="30">
        <f>'[1]Tables for CTax (inc PCC&amp;CFA)'!C15</f>
        <v>226.12333333333333</v>
      </c>
      <c r="D21" s="30">
        <f>'[1]Tables for CTax (inc PCC&amp;CFA)'!D15</f>
        <v>258.42666666666668</v>
      </c>
      <c r="E21" s="30">
        <f>'[1]Tables for CTax (inc PCC&amp;CFA)'!E15</f>
        <v>290.73</v>
      </c>
      <c r="F21" s="30">
        <f>'[1]Tables for CTax (inc PCC&amp;CFA)'!F15</f>
        <v>355.3366666666667</v>
      </c>
      <c r="G21" s="30">
        <f>'[1]Tables for CTax (inc PCC&amp;CFA)'!G15</f>
        <v>419.94</v>
      </c>
      <c r="H21" s="30">
        <f>'[1]Tables for CTax (inc PCC&amp;CFA)'!H15</f>
        <v>484.55</v>
      </c>
      <c r="I21" s="30">
        <f>'[1]Tables for CTax (inc PCC&amp;CFA)'!I15</f>
        <v>581.46</v>
      </c>
    </row>
    <row r="22" spans="1:9" x14ac:dyDescent="0.25">
      <c r="A22" s="20" t="s">
        <v>17</v>
      </c>
      <c r="B22" s="30">
        <f>'[1]Tables for CTax (inc PCC&amp;CFA)'!B17</f>
        <v>57.906666666666666</v>
      </c>
      <c r="C22" s="30">
        <f>'[1]Tables for CTax (inc PCC&amp;CFA)'!C17</f>
        <v>67.557777777777787</v>
      </c>
      <c r="D22" s="30">
        <f>'[1]Tables for CTax (inc PCC&amp;CFA)'!D17</f>
        <v>77.208888888888893</v>
      </c>
      <c r="E22" s="30">
        <f>'[1]Tables for CTax (inc PCC&amp;CFA)'!E17</f>
        <v>86.86</v>
      </c>
      <c r="F22" s="30">
        <f>'[1]Tables for CTax (inc PCC&amp;CFA)'!F17</f>
        <v>106.16222222222223</v>
      </c>
      <c r="G22" s="30">
        <f>'[1]Tables for CTax (inc PCC&amp;CFA)'!G17</f>
        <v>125.46000000000001</v>
      </c>
      <c r="H22" s="30">
        <f>'[1]Tables for CTax (inc PCC&amp;CFA)'!H17</f>
        <v>144.77000000000001</v>
      </c>
      <c r="I22" s="30">
        <f>'[1]Tables for CTax (inc PCC&amp;CFA)'!I17</f>
        <v>173.72</v>
      </c>
    </row>
    <row r="23" spans="1:9" ht="14.4" x14ac:dyDescent="0.3">
      <c r="A23" s="21" t="s">
        <v>25</v>
      </c>
      <c r="B23" s="22">
        <f t="shared" ref="B23:D23" si="6">SUM(B20:B22)</f>
        <v>1536.2666666666669</v>
      </c>
      <c r="C23" s="31">
        <f t="shared" si="6"/>
        <v>1792.3111111111114</v>
      </c>
      <c r="D23" s="31">
        <f t="shared" si="6"/>
        <v>2048.3555555555558</v>
      </c>
      <c r="E23" s="31">
        <f>SUM(E20:E22)</f>
        <v>2304.4</v>
      </c>
      <c r="F23" s="31">
        <f t="shared" ref="F23:I23" si="7">SUM(F20:F22)</f>
        <v>2816.4888888888891</v>
      </c>
      <c r="G23" s="32">
        <f t="shared" si="7"/>
        <v>3328.57</v>
      </c>
      <c r="H23" s="22">
        <f t="shared" si="7"/>
        <v>3840.6700000000005</v>
      </c>
      <c r="I23" s="22">
        <f t="shared" si="7"/>
        <v>4608.8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 Tax by Service Area.</vt:lpstr>
    </vt:vector>
  </TitlesOfParts>
  <Company>Hartlepool Borough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Shears</dc:creator>
  <cp:lastModifiedBy>Julian Heward</cp:lastModifiedBy>
  <dcterms:created xsi:type="dcterms:W3CDTF">2022-02-14T16:26:49Z</dcterms:created>
  <dcterms:modified xsi:type="dcterms:W3CDTF">2023-03-28T16:12:24Z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-2110946982</vt:i4>
  </property>
  <property fmtid="{D5CDD505-2E9C-101B-9397-08002B2CF9AE}" pid="3" name="_NewReviewCycle">
    <vt:lpwstr/>
  </property>
  <property fmtid="{D5CDD505-2E9C-101B-9397-08002B2CF9AE}" pid="4" name="_EmailSubject">
    <vt:lpwstr>updates to ctax website pages</vt:lpwstr>
  </property>
  <property fmtid="{D5CDD505-2E9C-101B-9397-08002B2CF9AE}" pid="5" name="_AuthorEmail">
    <vt:lpwstr>Michael.Lavelle@hartlepool.gov.uk</vt:lpwstr>
  </property>
  <property fmtid="{D5CDD505-2E9C-101B-9397-08002B2CF9AE}" pid="6" name="_AuthorEmailDisplayName">
    <vt:lpwstr>Michael Lavelle</vt:lpwstr>
  </property>
  <property fmtid="{D5CDD505-2E9C-101B-9397-08002B2CF9AE}" pid="7" name="_PreviousAdHocReviewCycleID">
    <vt:i4>-1420064896</vt:i4>
  </property>
  <property fmtid="{D5CDD505-2E9C-101B-9397-08002B2CF9AE}" pid="8" name="_ReviewingToolsShownOnce">
    <vt:lpwstr/>
  </property>
</Properties>
</file>